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L15" i="1" l="1"/>
  <c r="K15" i="1"/>
  <c r="J15" i="1"/>
  <c r="I15" i="1" s="1"/>
  <c r="M15" i="1" s="1"/>
  <c r="H15" i="1"/>
  <c r="M14" i="1"/>
  <c r="L14" i="1"/>
  <c r="K14" i="1"/>
  <c r="J14" i="1"/>
  <c r="H14" i="1"/>
  <c r="M13" i="1"/>
  <c r="L13" i="1"/>
  <c r="K13" i="1"/>
  <c r="J13" i="1"/>
  <c r="H13" i="1"/>
  <c r="M12" i="1"/>
  <c r="L12" i="1"/>
  <c r="K12" i="1"/>
  <c r="J12" i="1"/>
  <c r="H12" i="1"/>
  <c r="B12" i="1"/>
  <c r="B13" i="1" s="1"/>
  <c r="B14" i="1" s="1"/>
  <c r="B15" i="1" s="1"/>
  <c r="M11" i="1"/>
  <c r="L11" i="1"/>
  <c r="K11" i="1"/>
  <c r="J11" i="1"/>
</calcChain>
</file>

<file path=xl/sharedStrings.xml><?xml version="1.0" encoding="utf-8"?>
<sst xmlns="http://schemas.openxmlformats.org/spreadsheetml/2006/main" count="32" uniqueCount="29">
  <si>
    <t>SOPC</t>
  </si>
  <si>
    <t>Name</t>
  </si>
  <si>
    <t>Thickness</t>
  </si>
  <si>
    <t>SIM-EXP Plot used</t>
  </si>
  <si>
    <t>2*DC</t>
  </si>
  <si>
    <t>Volume Probability</t>
  </si>
  <si>
    <t xml:space="preserve"> 50% combined  C (CH, CH2,CH3)</t>
  </si>
  <si>
    <t>Overall bilayer thickness</t>
  </si>
  <si>
    <t>DB</t>
  </si>
  <si>
    <t xml:space="preserve"> 50% water</t>
  </si>
  <si>
    <t>Head-to-Head thickness</t>
  </si>
  <si>
    <t>DHH</t>
  </si>
  <si>
    <t>Electron Density</t>
  </si>
  <si>
    <t>total electron peaks</t>
  </si>
  <si>
    <t xml:space="preserve"> </t>
  </si>
  <si>
    <t xml:space="preserve">6.12.2013 </t>
  </si>
  <si>
    <t>T/C</t>
  </si>
  <si>
    <t>DC(L)</t>
  </si>
  <si>
    <t>DC(R)</t>
  </si>
  <si>
    <t>DB(L)</t>
  </si>
  <si>
    <t>DB(R)</t>
  </si>
  <si>
    <t>DHH (L)</t>
  </si>
  <si>
    <t>unc(L)</t>
  </si>
  <si>
    <t>DHH (R)</t>
  </si>
  <si>
    <t>unc (R)</t>
  </si>
  <si>
    <t xml:space="preserve"> DHH</t>
  </si>
  <si>
    <t xml:space="preserve"> Distance Between Two points</t>
  </si>
  <si>
    <t>Hydrophobic thickness</t>
  </si>
  <si>
    <t>Accuracy for point 0.5: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</si>
</sst>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0" fillId="0" borderId="0" xfId="0" applyFont="1"/>
    <xf numFmtId="0" fontId="0" fillId="0" borderId="0" xfId="0" applyFill="1" applyBorder="1"/>
    <xf numFmtId="0" fontId="4" fillId="0" borderId="0" xfId="0" applyFont="1" applyFill="1" applyBorder="1"/>
    <xf numFmtId="0" fontId="5" fillId="0" borderId="0" xfId="0" applyFont="1" applyFill="1" applyBorder="1"/>
    <xf numFmtId="0" fontId="1" fillId="0" borderId="0" xfId="0" applyFont="1" applyFill="1" applyBorder="1"/>
    <xf numFmtId="0" fontId="3" fillId="0" borderId="0" xfId="0" applyFont="1" applyFill="1" applyBorder="1"/>
    <xf numFmtId="164" fontId="3" fillId="0" borderId="0" xfId="0" applyNumberFormat="1" applyFont="1" applyFill="1" applyBorder="1"/>
    <xf numFmtId="0" fontId="0" fillId="0" borderId="0" xfId="0" applyFont="1" applyFill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tabSelected="1" zoomScaleNormal="100" workbookViewId="0">
      <selection activeCell="G18" sqref="G18"/>
    </sheetView>
  </sheetViews>
  <sheetFormatPr defaultRowHeight="15" x14ac:dyDescent="0.25"/>
  <cols>
    <col min="1" max="1" width="5.42578125" customWidth="1"/>
    <col min="2" max="2" width="8.7109375" customWidth="1"/>
    <col min="3" max="3" width="14.28515625" customWidth="1"/>
    <col min="4" max="4" width="12" customWidth="1"/>
    <col min="5" max="5" width="8.140625" customWidth="1"/>
    <col min="6" max="6" width="11" customWidth="1"/>
    <col min="7" max="7" width="10.85546875" customWidth="1"/>
    <col min="8" max="8" width="7.42578125" bestFit="1" customWidth="1"/>
    <col min="9" max="9" width="6.85546875" bestFit="1" customWidth="1"/>
    <col min="10" max="10" width="7.42578125" bestFit="1" customWidth="1"/>
    <col min="11" max="14" width="6.85546875" bestFit="1" customWidth="1"/>
  </cols>
  <sheetData>
    <row r="1" spans="2:14" x14ac:dyDescent="0.25">
      <c r="B1" t="s">
        <v>0</v>
      </c>
    </row>
    <row r="3" spans="2:14" x14ac:dyDescent="0.25">
      <c r="B3" s="12" t="s">
        <v>1</v>
      </c>
      <c r="C3" s="12"/>
      <c r="D3" s="10" t="s">
        <v>2</v>
      </c>
      <c r="E3" s="17" t="s">
        <v>3</v>
      </c>
      <c r="F3" s="16"/>
      <c r="G3" s="12" t="s">
        <v>26</v>
      </c>
      <c r="H3" s="12"/>
      <c r="I3" s="12"/>
    </row>
    <row r="4" spans="2:14" x14ac:dyDescent="0.25">
      <c r="B4" s="13" t="s">
        <v>27</v>
      </c>
      <c r="C4" s="13"/>
      <c r="D4" s="11" t="s">
        <v>4</v>
      </c>
      <c r="E4" s="18" t="s">
        <v>5</v>
      </c>
      <c r="F4" s="19"/>
      <c r="G4" s="15" t="s">
        <v>6</v>
      </c>
      <c r="H4" s="15"/>
      <c r="I4" s="15"/>
    </row>
    <row r="5" spans="2:14" x14ac:dyDescent="0.25">
      <c r="B5" s="13" t="s">
        <v>7</v>
      </c>
      <c r="C5" s="13"/>
      <c r="D5" s="11" t="s">
        <v>8</v>
      </c>
      <c r="E5" s="18" t="s">
        <v>5</v>
      </c>
      <c r="F5" s="19"/>
      <c r="G5" s="13" t="s">
        <v>9</v>
      </c>
      <c r="H5" s="13"/>
      <c r="I5" s="13"/>
    </row>
    <row r="6" spans="2:14" x14ac:dyDescent="0.25">
      <c r="B6" s="13" t="s">
        <v>10</v>
      </c>
      <c r="C6" s="13"/>
      <c r="D6" s="11" t="s">
        <v>11</v>
      </c>
      <c r="E6" s="18" t="s">
        <v>12</v>
      </c>
      <c r="F6" s="19"/>
      <c r="G6" s="13" t="s">
        <v>13</v>
      </c>
      <c r="H6" s="13"/>
      <c r="I6" s="13"/>
      <c r="J6" s="1"/>
    </row>
    <row r="8" spans="2:14" x14ac:dyDescent="0.25">
      <c r="G8" t="s">
        <v>14</v>
      </c>
    </row>
    <row r="9" spans="2:14" s="2" customFormat="1" x14ac:dyDescent="0.25">
      <c r="B9" s="2" t="s">
        <v>15</v>
      </c>
      <c r="C9" s="14" t="s">
        <v>28</v>
      </c>
      <c r="D9" s="14"/>
      <c r="E9" s="2">
        <v>1E-4</v>
      </c>
    </row>
    <row r="10" spans="2:14" x14ac:dyDescent="0.25">
      <c r="B10" s="10" t="s">
        <v>16</v>
      </c>
      <c r="C10" s="20" t="s">
        <v>17</v>
      </c>
      <c r="D10" s="20" t="s">
        <v>18</v>
      </c>
      <c r="E10" s="20" t="s">
        <v>19</v>
      </c>
      <c r="F10" s="20" t="s">
        <v>20</v>
      </c>
      <c r="G10" s="20" t="s">
        <v>21</v>
      </c>
      <c r="H10" s="20" t="s">
        <v>22</v>
      </c>
      <c r="I10" s="20" t="s">
        <v>23</v>
      </c>
      <c r="J10" s="20" t="s">
        <v>24</v>
      </c>
      <c r="K10" s="21" t="s">
        <v>4</v>
      </c>
      <c r="L10" s="21" t="s">
        <v>8</v>
      </c>
      <c r="M10" s="21" t="s">
        <v>25</v>
      </c>
    </row>
    <row r="11" spans="2:14" x14ac:dyDescent="0.25">
      <c r="B11" s="10">
        <v>20</v>
      </c>
      <c r="C11" s="22">
        <v>-15.355</v>
      </c>
      <c r="D11" s="22">
        <v>15.347</v>
      </c>
      <c r="E11" s="23">
        <v>-20.332000000000001</v>
      </c>
      <c r="F11" s="23">
        <v>20.562000000000001</v>
      </c>
      <c r="G11" s="23">
        <v>-20.3</v>
      </c>
      <c r="H11" s="24">
        <v>0</v>
      </c>
      <c r="I11" s="23">
        <v>20.05</v>
      </c>
      <c r="J11" s="24">
        <f>(20.1-20.091)/2</f>
        <v>4.5000000000001705E-3</v>
      </c>
      <c r="K11" s="25">
        <f>D11-C11</f>
        <v>30.701999999999998</v>
      </c>
      <c r="L11" s="25">
        <f>F11-E11</f>
        <v>40.894000000000005</v>
      </c>
      <c r="M11" s="25">
        <f>I11-G11</f>
        <v>40.35</v>
      </c>
    </row>
    <row r="12" spans="2:14" x14ac:dyDescent="0.25">
      <c r="B12" s="10">
        <f>B11+10</f>
        <v>30</v>
      </c>
      <c r="C12" s="22">
        <v>-15.353</v>
      </c>
      <c r="D12" s="22">
        <v>15.346</v>
      </c>
      <c r="E12" s="23">
        <v>-19.817</v>
      </c>
      <c r="F12" s="23">
        <v>19.818999999999999</v>
      </c>
      <c r="G12" s="23">
        <v>-19.87</v>
      </c>
      <c r="H12" s="24">
        <f>(19.902-19.833)/2</f>
        <v>3.4500000000001307E-2</v>
      </c>
      <c r="I12" s="23">
        <v>19.986000000000001</v>
      </c>
      <c r="J12" s="24">
        <f>20.094-19.878</f>
        <v>0.21600000000000108</v>
      </c>
      <c r="K12" s="25">
        <f>D12-C12</f>
        <v>30.698999999999998</v>
      </c>
      <c r="L12" s="25">
        <f t="shared" ref="L12:L15" si="0">F12-E12</f>
        <v>39.635999999999996</v>
      </c>
      <c r="M12" s="25">
        <f t="shared" ref="M12:M15" si="1">I12-G12</f>
        <v>39.856000000000002</v>
      </c>
    </row>
    <row r="13" spans="2:14" x14ac:dyDescent="0.25">
      <c r="B13" s="10">
        <f t="shared" ref="B13:B15" si="2">B12+10</f>
        <v>40</v>
      </c>
      <c r="C13" s="22">
        <v>-15.353</v>
      </c>
      <c r="D13" s="22">
        <v>15.347</v>
      </c>
      <c r="E13" s="23">
        <v>-19.988</v>
      </c>
      <c r="F13" s="23">
        <v>20.02</v>
      </c>
      <c r="G13" s="23">
        <v>-20.100999999999999</v>
      </c>
      <c r="H13" s="24">
        <f>(20.1-20.099)/2</f>
        <v>5.0000000000061107E-4</v>
      </c>
      <c r="I13" s="23">
        <v>19.899999999999999</v>
      </c>
      <c r="J13" s="22">
        <f>(19.901-19.899)/2</f>
        <v>9.9999999999944578E-4</v>
      </c>
      <c r="K13" s="25">
        <f>D13-C13</f>
        <v>30.7</v>
      </c>
      <c r="L13" s="25">
        <f t="shared" si="0"/>
        <v>40.007999999999996</v>
      </c>
      <c r="M13" s="25">
        <f t="shared" si="1"/>
        <v>40.000999999999998</v>
      </c>
    </row>
    <row r="14" spans="2:14" x14ac:dyDescent="0.25">
      <c r="B14" s="10">
        <f t="shared" si="2"/>
        <v>50</v>
      </c>
      <c r="C14" s="22">
        <v>-15.353</v>
      </c>
      <c r="D14" s="22">
        <v>15.346</v>
      </c>
      <c r="E14" s="23">
        <v>-20.024999999999999</v>
      </c>
      <c r="F14" s="23">
        <v>19.984000000000002</v>
      </c>
      <c r="G14" s="23">
        <v>-19.704000000000001</v>
      </c>
      <c r="H14" s="24">
        <f>(19.709-19.697)/2</f>
        <v>6.0000000000002274E-3</v>
      </c>
      <c r="I14" s="23">
        <v>20.3</v>
      </c>
      <c r="J14" s="24">
        <f>(20.302-20.298)/2</f>
        <v>2.0000000000006679E-3</v>
      </c>
      <c r="K14" s="25">
        <f>D14-C14</f>
        <v>30.698999999999998</v>
      </c>
      <c r="L14" s="25">
        <f t="shared" si="0"/>
        <v>40.009</v>
      </c>
      <c r="M14" s="25">
        <f t="shared" si="1"/>
        <v>40.004000000000005</v>
      </c>
    </row>
    <row r="15" spans="2:14" x14ac:dyDescent="0.25">
      <c r="B15" s="10">
        <f t="shared" si="2"/>
        <v>60</v>
      </c>
      <c r="C15" s="22">
        <v>-15.355</v>
      </c>
      <c r="D15" s="22">
        <v>15.346</v>
      </c>
      <c r="E15" s="23">
        <v>-19.497</v>
      </c>
      <c r="F15" s="23">
        <v>19.437999999999999</v>
      </c>
      <c r="G15" s="23">
        <v>-19.533999999999999</v>
      </c>
      <c r="H15" s="24">
        <f>(19.599-19.463)/2</f>
        <v>6.7999999999999616E-2</v>
      </c>
      <c r="I15" s="23">
        <f>19.467+J15</f>
        <v>19.503</v>
      </c>
      <c r="J15" s="24">
        <f>(19.539-19.467)/2</f>
        <v>3.6000000000001364E-2</v>
      </c>
      <c r="K15" s="25">
        <f>D15-C15</f>
        <v>30.701000000000001</v>
      </c>
      <c r="L15" s="25">
        <f t="shared" si="0"/>
        <v>38.935000000000002</v>
      </c>
      <c r="M15" s="25">
        <f t="shared" si="1"/>
        <v>39.036999999999999</v>
      </c>
    </row>
    <row r="16" spans="2:14" x14ac:dyDescent="0.25">
      <c r="H16" s="3"/>
      <c r="I16" s="1"/>
      <c r="J16" s="3"/>
      <c r="K16" s="1"/>
      <c r="L16" s="4"/>
      <c r="M16" s="3"/>
      <c r="N16" s="5"/>
    </row>
    <row r="18" spans="2:14" x14ac:dyDescent="0.25">
      <c r="B18" s="3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2:14" x14ac:dyDescent="0.25">
      <c r="B19" s="6"/>
      <c r="C19" s="6"/>
      <c r="D19" s="6"/>
      <c r="E19" s="6"/>
      <c r="F19" s="6"/>
      <c r="G19" s="6"/>
      <c r="H19" s="6"/>
      <c r="I19" s="6"/>
      <c r="J19" s="6"/>
      <c r="K19" s="6"/>
      <c r="L19" s="3"/>
      <c r="M19" s="3"/>
      <c r="N19" s="3"/>
    </row>
    <row r="20" spans="2:14" x14ac:dyDescent="0.25">
      <c r="B20" s="6"/>
      <c r="C20" s="6"/>
      <c r="D20" s="6"/>
      <c r="E20" s="6"/>
      <c r="F20" s="6"/>
      <c r="G20" s="6"/>
      <c r="H20" s="6"/>
      <c r="I20" s="6"/>
      <c r="J20" s="6"/>
      <c r="K20" s="6"/>
      <c r="L20" s="4"/>
      <c r="M20" s="3"/>
      <c r="N20" s="5"/>
    </row>
    <row r="21" spans="2:14" x14ac:dyDescent="0.25">
      <c r="B21" s="6"/>
      <c r="C21" s="7"/>
      <c r="D21" s="7"/>
      <c r="E21" s="7"/>
      <c r="F21" s="7"/>
      <c r="G21" s="7"/>
      <c r="H21" s="7"/>
      <c r="I21" s="7"/>
      <c r="J21" s="7"/>
      <c r="K21" s="7"/>
      <c r="L21" s="4"/>
      <c r="M21" s="3"/>
      <c r="N21" s="5"/>
    </row>
    <row r="22" spans="2:14" x14ac:dyDescent="0.25">
      <c r="B22" s="6"/>
      <c r="C22" s="7"/>
      <c r="D22" s="7"/>
      <c r="E22" s="7"/>
      <c r="F22" s="7"/>
      <c r="G22" s="7"/>
      <c r="H22" s="7"/>
      <c r="I22" s="7"/>
      <c r="J22" s="7"/>
      <c r="K22" s="7"/>
      <c r="L22" s="4"/>
      <c r="M22" s="3"/>
      <c r="N22" s="5"/>
    </row>
    <row r="23" spans="2:14" x14ac:dyDescent="0.25">
      <c r="B23" s="6"/>
      <c r="C23" s="7"/>
      <c r="D23" s="7"/>
      <c r="E23" s="7"/>
      <c r="F23" s="7"/>
      <c r="G23" s="7"/>
      <c r="H23" s="7"/>
      <c r="I23" s="7"/>
      <c r="J23" s="7"/>
      <c r="K23" s="7"/>
      <c r="L23" s="4"/>
      <c r="M23" s="3"/>
      <c r="N23" s="5"/>
    </row>
    <row r="24" spans="2:14" x14ac:dyDescent="0.25">
      <c r="B24" s="6"/>
      <c r="C24" s="7"/>
      <c r="D24" s="7"/>
      <c r="E24" s="7"/>
      <c r="F24" s="7"/>
      <c r="G24" s="7"/>
      <c r="H24" s="8"/>
      <c r="I24" s="7"/>
      <c r="J24" s="7"/>
      <c r="K24" s="7"/>
      <c r="L24" s="4"/>
      <c r="M24" s="3"/>
      <c r="N24" s="5"/>
    </row>
    <row r="25" spans="2:14" x14ac:dyDescent="0.25">
      <c r="B25" s="6"/>
      <c r="C25" s="7"/>
      <c r="D25" s="7"/>
      <c r="E25" s="7"/>
      <c r="F25" s="7"/>
      <c r="G25" s="7"/>
      <c r="H25" s="7"/>
      <c r="I25" s="7"/>
      <c r="J25" s="7"/>
      <c r="K25" s="7"/>
      <c r="L25" s="4"/>
      <c r="M25" s="3"/>
      <c r="N25" s="5"/>
    </row>
  </sheetData>
  <mergeCells count="13">
    <mergeCell ref="E3:F3"/>
    <mergeCell ref="E4:F4"/>
    <mergeCell ref="E5:F5"/>
    <mergeCell ref="E6:F6"/>
    <mergeCell ref="G5:I5"/>
    <mergeCell ref="G6:I6"/>
    <mergeCell ref="G4:I4"/>
    <mergeCell ref="G3:I3"/>
    <mergeCell ref="B3:C3"/>
    <mergeCell ref="B4:C4"/>
    <mergeCell ref="B5:C5"/>
    <mergeCell ref="B6:C6"/>
    <mergeCell ref="C9:D9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2015-09-25T21:11:07Z</dcterms:modified>
</cp:coreProperties>
</file>